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60" yWindow="-300" windowWidth="13995" windowHeight="7425"/>
  </bookViews>
  <sheets>
    <sheet name="на1.01.23" sheetId="17" r:id="rId1"/>
    <sheet name="Лист1" sheetId="18" r:id="rId2"/>
  </sheets>
  <calcPr calcId="144525"/>
</workbook>
</file>

<file path=xl/calcChain.xml><?xml version="1.0" encoding="utf-8"?>
<calcChain xmlns="http://schemas.openxmlformats.org/spreadsheetml/2006/main">
  <c r="E30" i="17" l="1"/>
  <c r="E28" i="17"/>
  <c r="E27" i="17"/>
  <c r="D26" i="17"/>
  <c r="C26" i="17"/>
  <c r="B26" i="17"/>
  <c r="E25" i="17"/>
  <c r="E23" i="17"/>
  <c r="E22" i="17"/>
  <c r="E21" i="17"/>
  <c r="E20" i="17"/>
  <c r="E19" i="17"/>
  <c r="E18" i="17"/>
  <c r="E17" i="17"/>
  <c r="D16" i="17"/>
  <c r="C16" i="17"/>
  <c r="B16" i="17"/>
  <c r="E15" i="17"/>
  <c r="E14" i="17"/>
  <c r="E13" i="17"/>
  <c r="E12" i="17"/>
  <c r="E11" i="17"/>
  <c r="E10" i="17"/>
  <c r="E9" i="17"/>
  <c r="E8" i="17"/>
  <c r="E7" i="17"/>
  <c r="E6" i="17"/>
  <c r="E16" i="17" l="1"/>
  <c r="E26" i="17"/>
  <c r="D5" i="17"/>
  <c r="D31" i="17" s="1"/>
  <c r="B5" i="17"/>
  <c r="B31" i="17" s="1"/>
  <c r="C5" i="17"/>
  <c r="C31" i="17" s="1"/>
  <c r="E31" i="17" l="1"/>
  <c r="E5" i="17"/>
</calcChain>
</file>

<file path=xl/sharedStrings.xml><?xml version="1.0" encoding="utf-8"?>
<sst xmlns="http://schemas.openxmlformats.org/spreadsheetml/2006/main" count="35" uniqueCount="35">
  <si>
    <t>Наименование</t>
  </si>
  <si>
    <t>НАЛОГОВЫЕ И НЕНАЛОГОВЫЕ ДОХОДЫ</t>
  </si>
  <si>
    <t>Налог на доходы физ. лиц</t>
  </si>
  <si>
    <t xml:space="preserve">Налоги по упрощенной системе н/о </t>
  </si>
  <si>
    <t xml:space="preserve">Единый налог на вменен. доход </t>
  </si>
  <si>
    <t>Единый сельхозналог</t>
  </si>
  <si>
    <t>Налог на имущ. физических лиц</t>
  </si>
  <si>
    <t>Налог на имущество организаций</t>
  </si>
  <si>
    <t>Земельный налог</t>
  </si>
  <si>
    <t>Госпошлина</t>
  </si>
  <si>
    <t>Итого налоговые доходы:</t>
  </si>
  <si>
    <t xml:space="preserve">Доходы от аренды   земли </t>
  </si>
  <si>
    <t>Доходы от аренды имущества</t>
  </si>
  <si>
    <t>Плата за негативное воздействие на окружающую среду</t>
  </si>
  <si>
    <t>Доходы от реализации гос.имущества</t>
  </si>
  <si>
    <t>Штрафы, санкции, возмещение ущерба</t>
  </si>
  <si>
    <t>Невыясненные поступления</t>
  </si>
  <si>
    <t>Прочие неналоговые доходы</t>
  </si>
  <si>
    <t>Итого неналоговые доходы:</t>
  </si>
  <si>
    <t>Патентная система</t>
  </si>
  <si>
    <t>Доходы от уплаты акцизов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</si>
  <si>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</si>
  <si>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2022год</t>
  </si>
  <si>
    <t xml:space="preserve">Первоначальный  план на год </t>
  </si>
  <si>
    <t>Уточненн. план  на год</t>
  </si>
  <si>
    <t xml:space="preserve">Исполн. уточнен. плана,  % </t>
  </si>
  <si>
    <t xml:space="preserve">Прочие дох. от использования имущества </t>
  </si>
  <si>
    <t>Доходы от оказания платных услуг  и компенсац. затрат бюджетов</t>
  </si>
  <si>
    <t>Безвозмездные поступления от других бюджетов</t>
  </si>
  <si>
    <t>ПРОЧИЕ БЕЗВОЗМЕЗДНЫЕ ПОСТУПЛЕНИЯ</t>
  </si>
  <si>
    <t>Доходы от возврата ост. субсид. и субв.</t>
  </si>
  <si>
    <t>Возврат остатков субсидий и субвенций</t>
  </si>
  <si>
    <t>ВСЕГО доходов консолид. бюджета:</t>
  </si>
  <si>
    <t>Исполнение консолидированного бюджета Котельничского района  по доходам на 01.01.2023 год</t>
  </si>
  <si>
    <r>
      <t xml:space="preserve">Факт. исполнение на </t>
    </r>
    <r>
      <rPr>
        <b/>
        <sz val="12"/>
        <rFont val="Times New Roman"/>
        <family val="1"/>
        <charset val="204"/>
      </rPr>
      <t>01.01.2023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</si>
</sst>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vertical="top" wrapText="1"/>
    </xf>
    <xf numFmtId="0" fontId="2" fillId="0" borderId="0" xfId="0" applyFont="1" applyFill="1"/>
    <xf numFmtId="0" fontId="7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/>
    </xf>
    <xf numFmtId="164" fontId="9" fillId="0" borderId="1" xfId="0" applyNumberFormat="1" applyFont="1" applyBorder="1"/>
    <xf numFmtId="0" fontId="3" fillId="3" borderId="1" xfId="0" applyFont="1" applyFill="1" applyBorder="1" applyAlignment="1">
      <alignment vertical="top" wrapText="1"/>
    </xf>
    <xf numFmtId="164" fontId="5" fillId="4" borderId="1" xfId="0" applyNumberFormat="1" applyFont="1" applyFill="1" applyBorder="1"/>
    <xf numFmtId="164" fontId="5" fillId="5" borderId="1" xfId="0" applyNumberFormat="1" applyFont="1" applyFill="1" applyBorder="1"/>
    <xf numFmtId="0" fontId="6" fillId="0" borderId="1" xfId="1" applyBorder="1" applyAlignment="1">
      <alignment wrapText="1"/>
    </xf>
    <xf numFmtId="0" fontId="5" fillId="0" borderId="1" xfId="0" applyFont="1" applyBorder="1" applyAlignment="1">
      <alignment wrapText="1"/>
    </xf>
    <xf numFmtId="4" fontId="4" fillId="0" borderId="1" xfId="0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wrapText="1"/>
    </xf>
    <xf numFmtId="0" fontId="3" fillId="3" borderId="1" xfId="0" applyFont="1" applyFill="1" applyBorder="1"/>
    <xf numFmtId="164" fontId="4" fillId="4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/>
    <xf numFmtId="2" fontId="5" fillId="3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4" fontId="4" fillId="0" borderId="2" xfId="0" applyNumberFormat="1" applyFont="1" applyBorder="1"/>
    <xf numFmtId="4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right" wrapText="1"/>
    </xf>
  </cellXfs>
  <cellStyles count="3">
    <cellStyle name="Заголовок 4" xfId="1" builtinId="19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110" zoomScaleNormal="110" workbookViewId="0">
      <selection activeCell="B27" sqref="B27:C30"/>
    </sheetView>
  </sheetViews>
  <sheetFormatPr defaultColWidth="9.140625" defaultRowHeight="16.5" x14ac:dyDescent="0.25"/>
  <cols>
    <col min="1" max="1" width="43.140625" style="1" customWidth="1"/>
    <col min="2" max="2" width="12.42578125" style="1" customWidth="1"/>
    <col min="3" max="3" width="12.5703125" style="1" customWidth="1"/>
    <col min="4" max="4" width="12.28515625" style="1" customWidth="1"/>
    <col min="5" max="5" width="12.85546875" style="1" customWidth="1"/>
    <col min="6" max="7" width="9.140625" style="1" customWidth="1"/>
    <col min="8" max="16384" width="9.140625" style="1"/>
  </cols>
  <sheetData>
    <row r="1" spans="1:5" ht="38.25" customHeight="1" x14ac:dyDescent="0.3">
      <c r="A1" s="24" t="s">
        <v>33</v>
      </c>
      <c r="B1" s="24"/>
      <c r="C1" s="24"/>
      <c r="D1" s="24"/>
      <c r="E1" s="24"/>
    </row>
    <row r="2" spans="1:5" ht="12" customHeight="1" x14ac:dyDescent="0.25">
      <c r="A2" s="1" t="s">
        <v>21</v>
      </c>
    </row>
    <row r="3" spans="1:5" ht="21.6" customHeight="1" x14ac:dyDescent="0.25">
      <c r="A3" s="23" t="s">
        <v>0</v>
      </c>
      <c r="B3" s="25" t="s">
        <v>22</v>
      </c>
      <c r="C3" s="25"/>
      <c r="D3" s="25"/>
      <c r="E3" s="25"/>
    </row>
    <row r="4" spans="1:5" ht="63" customHeight="1" x14ac:dyDescent="0.25">
      <c r="A4" s="23"/>
      <c r="B4" s="18" t="s">
        <v>23</v>
      </c>
      <c r="C4" s="18" t="s">
        <v>24</v>
      </c>
      <c r="D4" s="18" t="s">
        <v>34</v>
      </c>
      <c r="E4" s="18" t="s">
        <v>25</v>
      </c>
    </row>
    <row r="5" spans="1:5" s="2" customFormat="1" ht="23.25" customHeight="1" x14ac:dyDescent="0.25">
      <c r="A5" s="5" t="s">
        <v>1</v>
      </c>
      <c r="B5" s="19">
        <f>B16+B26</f>
        <v>101228.92000000001</v>
      </c>
      <c r="C5" s="20">
        <f>C16+C26</f>
        <v>135881.55800000002</v>
      </c>
      <c r="D5" s="20">
        <f>D16+D26</f>
        <v>95989.77</v>
      </c>
      <c r="E5" s="6">
        <f>(D5/C5)*100</f>
        <v>70.642235350289397</v>
      </c>
    </row>
    <row r="6" spans="1:5" ht="18.75" customHeight="1" x14ac:dyDescent="0.25">
      <c r="A6" s="3" t="s">
        <v>2</v>
      </c>
      <c r="B6" s="26">
        <v>32428.28</v>
      </c>
      <c r="C6" s="17">
        <v>35861.61</v>
      </c>
      <c r="D6" s="17">
        <v>24474.32</v>
      </c>
      <c r="E6" s="7">
        <f>(D6/C6)*100</f>
        <v>68.246573424896425</v>
      </c>
    </row>
    <row r="7" spans="1:5" ht="18.75" customHeight="1" x14ac:dyDescent="0.25">
      <c r="A7" s="3" t="s">
        <v>20</v>
      </c>
      <c r="B7" s="26">
        <v>11253.33</v>
      </c>
      <c r="C7" s="17">
        <v>12871.27</v>
      </c>
      <c r="D7" s="17">
        <v>9595.09</v>
      </c>
      <c r="E7" s="7">
        <f>(D7/C7)*100</f>
        <v>74.546567665816966</v>
      </c>
    </row>
    <row r="8" spans="1:5" ht="18.75" customHeight="1" x14ac:dyDescent="0.25">
      <c r="A8" s="3" t="s">
        <v>3</v>
      </c>
      <c r="B8" s="26">
        <v>22830.400000000001</v>
      </c>
      <c r="C8" s="17">
        <v>43579.06</v>
      </c>
      <c r="D8" s="17">
        <v>32820.67</v>
      </c>
      <c r="E8" s="7">
        <f>(D8/C8)*100</f>
        <v>75.31293699313386</v>
      </c>
    </row>
    <row r="9" spans="1:5" ht="18.75" customHeight="1" x14ac:dyDescent="0.25">
      <c r="A9" s="3" t="s">
        <v>4</v>
      </c>
      <c r="B9" s="26">
        <v>0</v>
      </c>
      <c r="C9" s="17">
        <v>4.97</v>
      </c>
      <c r="D9" s="17">
        <v>-4.1500000000000004</v>
      </c>
      <c r="E9" s="7">
        <f>(D9/C9)*100</f>
        <v>-83.501006036217319</v>
      </c>
    </row>
    <row r="10" spans="1:5" ht="18.75" customHeight="1" x14ac:dyDescent="0.25">
      <c r="A10" s="3" t="s">
        <v>5</v>
      </c>
      <c r="B10" s="26">
        <v>936.3</v>
      </c>
      <c r="C10" s="17">
        <v>1034.27</v>
      </c>
      <c r="D10" s="17">
        <v>1019.6</v>
      </c>
      <c r="E10" s="7">
        <f t="shared" ref="E10:E23" si="0">(D10/C10)*100</f>
        <v>98.581608284103766</v>
      </c>
    </row>
    <row r="11" spans="1:5" ht="18.75" customHeight="1" x14ac:dyDescent="0.25">
      <c r="A11" s="3" t="s">
        <v>19</v>
      </c>
      <c r="B11" s="26">
        <v>1100</v>
      </c>
      <c r="C11" s="17">
        <v>1897.72</v>
      </c>
      <c r="D11" s="17">
        <v>1096</v>
      </c>
      <c r="E11" s="7">
        <f t="shared" si="0"/>
        <v>57.753514744008591</v>
      </c>
    </row>
    <row r="12" spans="1:5" ht="18.75" customHeight="1" x14ac:dyDescent="0.25">
      <c r="A12" s="3" t="s">
        <v>6</v>
      </c>
      <c r="B12" s="26">
        <v>1358.5</v>
      </c>
      <c r="C12" s="17">
        <v>1614.36</v>
      </c>
      <c r="D12" s="17">
        <v>295.93</v>
      </c>
      <c r="E12" s="7">
        <f t="shared" si="0"/>
        <v>18.33110334745658</v>
      </c>
    </row>
    <row r="13" spans="1:5" ht="18.75" customHeight="1" x14ac:dyDescent="0.25">
      <c r="A13" s="3" t="s">
        <v>7</v>
      </c>
      <c r="B13" s="26">
        <v>7160</v>
      </c>
      <c r="C13" s="17">
        <v>7081.04</v>
      </c>
      <c r="D13" s="17">
        <v>5327.28</v>
      </c>
      <c r="E13" s="7">
        <f t="shared" si="0"/>
        <v>75.233016619027708</v>
      </c>
    </row>
    <row r="14" spans="1:5" ht="18.75" customHeight="1" x14ac:dyDescent="0.25">
      <c r="A14" s="3" t="s">
        <v>8</v>
      </c>
      <c r="B14" s="26">
        <v>2586.16</v>
      </c>
      <c r="C14" s="17">
        <v>2594.3200000000002</v>
      </c>
      <c r="D14" s="17">
        <v>1099.72</v>
      </c>
      <c r="E14" s="7">
        <f t="shared" si="0"/>
        <v>42.389527891701874</v>
      </c>
    </row>
    <row r="15" spans="1:5" ht="18.75" customHeight="1" x14ac:dyDescent="0.25">
      <c r="A15" s="3" t="s">
        <v>9</v>
      </c>
      <c r="B15" s="26">
        <v>87.36</v>
      </c>
      <c r="C15" s="17">
        <v>189.11</v>
      </c>
      <c r="D15" s="17">
        <v>145.72</v>
      </c>
      <c r="E15" s="7">
        <f t="shared" si="0"/>
        <v>77.055681878271898</v>
      </c>
    </row>
    <row r="16" spans="1:5" ht="18.75" customHeight="1" x14ac:dyDescent="0.25">
      <c r="A16" s="8" t="s">
        <v>10</v>
      </c>
      <c r="B16" s="21">
        <f>SUM(B6:B15)</f>
        <v>79740.330000000016</v>
      </c>
      <c r="C16" s="22">
        <f>SUM(C6:C15)</f>
        <v>106727.73000000001</v>
      </c>
      <c r="D16" s="22">
        <f>SUM(D6:D15)</f>
        <v>75870.180000000008</v>
      </c>
      <c r="E16" s="10">
        <f t="shared" si="0"/>
        <v>71.087598321448425</v>
      </c>
    </row>
    <row r="17" spans="1:5" ht="18.75" customHeight="1" x14ac:dyDescent="0.25">
      <c r="A17" s="3" t="s">
        <v>11</v>
      </c>
      <c r="B17" s="26">
        <v>3684.29</v>
      </c>
      <c r="C17" s="17">
        <v>4947.0940000000001</v>
      </c>
      <c r="D17" s="17">
        <v>3448.42</v>
      </c>
      <c r="E17" s="7">
        <f t="shared" si="0"/>
        <v>69.705972839812631</v>
      </c>
    </row>
    <row r="18" spans="1:5" ht="18.75" customHeight="1" x14ac:dyDescent="0.25">
      <c r="A18" s="3" t="s">
        <v>12</v>
      </c>
      <c r="B18" s="26">
        <v>1980.87</v>
      </c>
      <c r="C18" s="17">
        <v>3390.35</v>
      </c>
      <c r="D18" s="17">
        <v>1517.47</v>
      </c>
      <c r="E18" s="7">
        <f t="shared" si="0"/>
        <v>44.758505758992435</v>
      </c>
    </row>
    <row r="19" spans="1:5" ht="18.75" customHeight="1" x14ac:dyDescent="0.25">
      <c r="A19" s="3" t="s">
        <v>26</v>
      </c>
      <c r="B19" s="26">
        <v>1472.43</v>
      </c>
      <c r="C19" s="17">
        <v>1368.864</v>
      </c>
      <c r="D19" s="17">
        <v>996.62</v>
      </c>
      <c r="E19" s="7">
        <f t="shared" si="0"/>
        <v>72.806356219463737</v>
      </c>
    </row>
    <row r="20" spans="1:5" ht="32.25" customHeight="1" x14ac:dyDescent="0.25">
      <c r="A20" s="3" t="s">
        <v>13</v>
      </c>
      <c r="B20" s="26">
        <v>109.8</v>
      </c>
      <c r="C20" s="17">
        <v>1131.83</v>
      </c>
      <c r="D20" s="17">
        <v>1055.4100000000001</v>
      </c>
      <c r="E20" s="7">
        <f t="shared" si="0"/>
        <v>93.248102630253669</v>
      </c>
    </row>
    <row r="21" spans="1:5" ht="32.25" customHeight="1" x14ac:dyDescent="0.25">
      <c r="A21" s="11" t="s">
        <v>27</v>
      </c>
      <c r="B21" s="26">
        <v>12744.71</v>
      </c>
      <c r="C21" s="17">
        <v>14233.24</v>
      </c>
      <c r="D21" s="17">
        <v>10235.6</v>
      </c>
      <c r="E21" s="7">
        <f t="shared" si="0"/>
        <v>71.913352125025639</v>
      </c>
    </row>
    <row r="22" spans="1:5" ht="18.75" customHeight="1" x14ac:dyDescent="0.25">
      <c r="A22" s="3" t="s">
        <v>14</v>
      </c>
      <c r="B22" s="26">
        <v>622.49</v>
      </c>
      <c r="C22" s="17">
        <v>2038.19</v>
      </c>
      <c r="D22" s="17">
        <v>1625.12</v>
      </c>
      <c r="E22" s="7">
        <f t="shared" si="0"/>
        <v>79.733489027028881</v>
      </c>
    </row>
    <row r="23" spans="1:5" ht="18.75" customHeight="1" x14ac:dyDescent="0.25">
      <c r="A23" s="3" t="s">
        <v>15</v>
      </c>
      <c r="B23" s="26">
        <v>251.4</v>
      </c>
      <c r="C23" s="17">
        <v>1382.55</v>
      </c>
      <c r="D23" s="17">
        <v>836.61</v>
      </c>
      <c r="E23" s="7">
        <f t="shared" si="0"/>
        <v>60.512097211674089</v>
      </c>
    </row>
    <row r="24" spans="1:5" ht="18.75" customHeight="1" x14ac:dyDescent="0.25">
      <c r="A24" s="3" t="s">
        <v>16</v>
      </c>
      <c r="B24" s="26"/>
      <c r="C24" s="17">
        <v>-2.69</v>
      </c>
      <c r="D24" s="17">
        <v>9.5399999999999991</v>
      </c>
      <c r="E24" s="7"/>
    </row>
    <row r="25" spans="1:5" ht="18.75" customHeight="1" x14ac:dyDescent="0.25">
      <c r="A25" s="3" t="s">
        <v>17</v>
      </c>
      <c r="B25" s="26">
        <v>622.6</v>
      </c>
      <c r="C25" s="17">
        <v>664.4</v>
      </c>
      <c r="D25" s="17">
        <v>394.8</v>
      </c>
      <c r="E25" s="7">
        <f>(D25/C25)*100</f>
        <v>59.422034918723668</v>
      </c>
    </row>
    <row r="26" spans="1:5" ht="18.75" customHeight="1" x14ac:dyDescent="0.25">
      <c r="A26" s="8" t="s">
        <v>18</v>
      </c>
      <c r="B26" s="22">
        <f>SUM(B17:B25)</f>
        <v>21488.59</v>
      </c>
      <c r="C26" s="22">
        <f>SUM(C17:C25)</f>
        <v>29153.827999999998</v>
      </c>
      <c r="D26" s="22">
        <f>SUM(D17:D25)</f>
        <v>20119.59</v>
      </c>
      <c r="E26" s="9">
        <f>(D26/C26)*100</f>
        <v>69.011829252748569</v>
      </c>
    </row>
    <row r="27" spans="1:5" s="4" customFormat="1" ht="31.5" customHeight="1" x14ac:dyDescent="0.25">
      <c r="A27" s="12" t="s">
        <v>28</v>
      </c>
      <c r="B27" s="27">
        <v>406230.29</v>
      </c>
      <c r="C27" s="13">
        <v>391389.09499999997</v>
      </c>
      <c r="D27" s="13">
        <v>268911.94</v>
      </c>
      <c r="E27" s="7">
        <f>(D27/C27)*100</f>
        <v>68.707059914380096</v>
      </c>
    </row>
    <row r="28" spans="1:5" ht="15" customHeight="1" x14ac:dyDescent="0.25">
      <c r="A28" s="14" t="s">
        <v>29</v>
      </c>
      <c r="B28" s="26">
        <v>0</v>
      </c>
      <c r="C28" s="28"/>
      <c r="D28" s="13"/>
      <c r="E28" s="7" t="e">
        <f>(D28/C28)*100</f>
        <v>#DIV/0!</v>
      </c>
    </row>
    <row r="29" spans="1:5" x14ac:dyDescent="0.25">
      <c r="A29" s="3" t="s">
        <v>30</v>
      </c>
      <c r="B29" s="26">
        <v>0</v>
      </c>
      <c r="C29" s="26"/>
      <c r="D29" s="17"/>
      <c r="E29" s="7"/>
    </row>
    <row r="30" spans="1:5" x14ac:dyDescent="0.25">
      <c r="A30" s="3" t="s">
        <v>31</v>
      </c>
      <c r="B30" s="26">
        <v>-40.762999999999998</v>
      </c>
      <c r="C30" s="26">
        <v>-40.762999999999998</v>
      </c>
      <c r="D30" s="17">
        <v>-40.76</v>
      </c>
      <c r="E30" s="7">
        <f>(D30/C30)*100</f>
        <v>99.99264038466255</v>
      </c>
    </row>
    <row r="31" spans="1:5" x14ac:dyDescent="0.25">
      <c r="A31" s="15" t="s">
        <v>32</v>
      </c>
      <c r="B31" s="22">
        <f>B5+B27+B28+B29+B30</f>
        <v>507418.44699999999</v>
      </c>
      <c r="C31" s="22">
        <f>C5+C27+C28+C29+C30</f>
        <v>527229.8899999999</v>
      </c>
      <c r="D31" s="22">
        <f>D5+D27+D28+D29+D30</f>
        <v>364860.95</v>
      </c>
      <c r="E31" s="16">
        <f>(D31/C31)*100</f>
        <v>69.203388677375642</v>
      </c>
    </row>
  </sheetData>
  <mergeCells count="3">
    <mergeCell ref="A3:A4"/>
    <mergeCell ref="A1:E1"/>
    <mergeCell ref="B3:E3"/>
  </mergeCells>
  <pageMargins left="0.70866141732283472" right="0.11811023622047245" top="0.35433070866141736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E31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на1.01.23</vt:lpstr>
      <vt:lpstr>Лист1</vt:lpstr>
    </vt:vector>
  </TitlesOfParts>
  <Company>RAIFO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Пользователь Windows</cp:lastModifiedBy>
  <cp:lastPrinted>2023-01-26T11:12:29Z</cp:lastPrinted>
  <dcterms:created xsi:type="dcterms:W3CDTF">2011-02-03T07:56:58Z</dcterms:created>
  <dcterms:modified xsi:type="dcterms:W3CDTF">2023-01-26T11:12:31Z</dcterms:modified>
</cp:coreProperties>
</file>